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20172504\Documents\prive\mams\"/>
    </mc:Choice>
  </mc:AlternateContent>
  <xr:revisionPtr revIDLastSave="0" documentId="10_ncr:100000_{B52F4575-8890-4075-A812-7F1440A85F27}" xr6:coauthVersionLast="31" xr6:coauthVersionMax="31" xr10:uidLastSave="{00000000-0000-0000-0000-000000000000}"/>
  <bookViews>
    <workbookView xWindow="0" yWindow="0" windowWidth="23040" windowHeight="9384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C26" i="1" l="1"/>
  <c r="C27" i="1" l="1"/>
  <c r="C5" i="1"/>
  <c r="C23" i="1" s="1"/>
  <c r="G19" i="1"/>
  <c r="D19" i="1"/>
  <c r="E19" i="1"/>
  <c r="F19" i="1"/>
  <c r="C19" i="1"/>
  <c r="C24" i="1" s="1"/>
  <c r="C12" i="1"/>
  <c r="H19" i="1" s="1"/>
  <c r="C25" i="1" l="1"/>
  <c r="J24" i="1" s="1"/>
</calcChain>
</file>

<file path=xl/sharedStrings.xml><?xml version="1.0" encoding="utf-8"?>
<sst xmlns="http://schemas.openxmlformats.org/spreadsheetml/2006/main" count="57" uniqueCount="46">
  <si>
    <t>voorwaarden</t>
  </si>
  <si>
    <t>Nederland &gt;5</t>
  </si>
  <si>
    <t>vakken</t>
  </si>
  <si>
    <t>cijfer</t>
  </si>
  <si>
    <t>Nederlands</t>
  </si>
  <si>
    <t>Engels</t>
  </si>
  <si>
    <t>Wiskunde</t>
  </si>
  <si>
    <t>bio/nask/eco</t>
  </si>
  <si>
    <t>cijfer CE</t>
  </si>
  <si>
    <t>CSPE</t>
  </si>
  <si>
    <t>Gemiddelde CE en CSPE</t>
  </si>
  <si>
    <t>cijfer SE</t>
  </si>
  <si>
    <t>Bio/Nask/Eco</t>
  </si>
  <si>
    <t>een product maken en verbeteren</t>
  </si>
  <si>
    <t>organiseren van een activiteit</t>
  </si>
  <si>
    <t>presenteren, promoten en verkopen</t>
  </si>
  <si>
    <t>multimediale producten maken</t>
  </si>
  <si>
    <t>Gemiddelde SE profielvak</t>
  </si>
  <si>
    <t>keuzevak 1</t>
  </si>
  <si>
    <t>keuzevak 2</t>
  </si>
  <si>
    <t>keuzevak 3</t>
  </si>
  <si>
    <t>keuzevak 4</t>
  </si>
  <si>
    <t>combinatiecijfer</t>
  </si>
  <si>
    <t>Compensatie regel</t>
  </si>
  <si>
    <t>Maatschappijleer</t>
  </si>
  <si>
    <t>CE en CSPE gem. &gt;5.50</t>
  </si>
  <si>
    <t>Vakken</t>
  </si>
  <si>
    <t>Eindcijfers</t>
  </si>
  <si>
    <t>profielvak</t>
  </si>
  <si>
    <t>Profielmodulen D&amp;P</t>
  </si>
  <si>
    <t>Keuzevakken (combinatiecijfer)</t>
  </si>
  <si>
    <t>lichamelijke opvoeding</t>
  </si>
  <si>
    <t>onvoldoende, voldoende of goed</t>
  </si>
  <si>
    <t>Kunstvak</t>
  </si>
  <si>
    <t>voldaan of niet voldaan</t>
  </si>
  <si>
    <t>overige voorwaarden</t>
  </si>
  <si>
    <t>voldoende</t>
  </si>
  <si>
    <t>goed</t>
  </si>
  <si>
    <t>voldaan</t>
  </si>
  <si>
    <t>loopbaan-dossier gemaakt</t>
  </si>
  <si>
    <t>uitslag:</t>
  </si>
  <si>
    <t>GESLAAGD</t>
  </si>
  <si>
    <t>of</t>
  </si>
  <si>
    <t>gezakt</t>
  </si>
  <si>
    <t>??</t>
  </si>
  <si>
    <t>4&lt;= voor keuzevakken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</si>
</sst>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F2F2F"/>
      <name val="Segoe U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7"/>
  <sheetViews>
    <sheetView tabSelected="1" workbookViewId="0">
      <selection activeCell="E11" sqref="E11"/>
    </sheetView>
  </sheetViews>
  <sheetFormatPr defaultRowHeight="14.4" x14ac:dyDescent="0.3"/>
  <cols>
    <col min="1" max="1" width="8.88671875" style="2"/>
    <col min="2" max="2" width="28" style="2" bestFit="1" customWidth="1"/>
    <col min="3" max="6" width="13.33203125" style="2" customWidth="1"/>
    <col min="7" max="7" width="15.109375" style="2" bestFit="1" customWidth="1"/>
    <col min="8" max="8" width="9.109375" style="2" bestFit="1" customWidth="1"/>
    <col min="9" max="9" width="20" style="2" customWidth="1"/>
    <col min="10" max="10" width="30.77734375" style="2" bestFit="1" customWidth="1"/>
    <col min="11" max="11" width="26.6640625" style="2" bestFit="1" customWidth="1"/>
    <col min="12" max="16384" width="8.88671875" style="2"/>
  </cols>
  <sheetData>
    <row r="1" spans="2:11" ht="18" x14ac:dyDescent="0.3">
      <c r="C1" s="12" t="s">
        <v>41</v>
      </c>
      <c r="D1" s="12" t="s">
        <v>42</v>
      </c>
      <c r="E1" s="12" t="s">
        <v>43</v>
      </c>
      <c r="F1" s="13" t="s">
        <v>44</v>
      </c>
    </row>
    <row r="3" spans="2:11" x14ac:dyDescent="0.3">
      <c r="B3" s="1" t="s">
        <v>2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9</v>
      </c>
      <c r="I3" s="1" t="s">
        <v>2</v>
      </c>
      <c r="J3" s="2" t="s">
        <v>31</v>
      </c>
      <c r="K3" s="2" t="s">
        <v>33</v>
      </c>
    </row>
    <row r="4" spans="2:11" ht="14.4" customHeight="1" x14ac:dyDescent="0.3">
      <c r="B4" s="1" t="s">
        <v>8</v>
      </c>
      <c r="C4" s="3">
        <v>6</v>
      </c>
      <c r="D4" s="3">
        <v>6</v>
      </c>
      <c r="E4" s="3">
        <v>6</v>
      </c>
      <c r="F4" s="3">
        <v>6</v>
      </c>
      <c r="G4" s="3">
        <v>6</v>
      </c>
      <c r="I4" s="14" t="s">
        <v>32</v>
      </c>
      <c r="J4" s="3" t="s">
        <v>36</v>
      </c>
      <c r="K4" s="3" t="s">
        <v>37</v>
      </c>
    </row>
    <row r="5" spans="2:11" x14ac:dyDescent="0.3">
      <c r="B5" s="1" t="s">
        <v>10</v>
      </c>
      <c r="C5" s="9">
        <f>ROUND(AVERAGE(C4,D4,E4,F4,G4),2)</f>
        <v>6</v>
      </c>
      <c r="I5" s="14"/>
    </row>
    <row r="6" spans="2:11" x14ac:dyDescent="0.3">
      <c r="B6" s="1"/>
      <c r="I6" s="11"/>
    </row>
    <row r="7" spans="2:11" ht="15" x14ac:dyDescent="0.35">
      <c r="B7" s="1" t="s">
        <v>2</v>
      </c>
      <c r="C7" s="4" t="s">
        <v>4</v>
      </c>
      <c r="D7" s="2" t="s">
        <v>5</v>
      </c>
      <c r="E7" s="4" t="s">
        <v>6</v>
      </c>
      <c r="F7" s="2" t="s">
        <v>12</v>
      </c>
      <c r="G7" s="2" t="s">
        <v>24</v>
      </c>
      <c r="I7" s="1"/>
      <c r="J7" s="2" t="s">
        <v>39</v>
      </c>
    </row>
    <row r="8" spans="2:11" x14ac:dyDescent="0.3">
      <c r="B8" s="1" t="s">
        <v>11</v>
      </c>
      <c r="C8" s="3">
        <v>6</v>
      </c>
      <c r="D8" s="3">
        <v>6</v>
      </c>
      <c r="E8" s="3">
        <v>6</v>
      </c>
      <c r="F8" s="3">
        <v>6</v>
      </c>
      <c r="G8" s="3">
        <v>6</v>
      </c>
      <c r="I8" s="1" t="s">
        <v>34</v>
      </c>
      <c r="J8" s="3" t="s">
        <v>38</v>
      </c>
    </row>
    <row r="9" spans="2:11" x14ac:dyDescent="0.3">
      <c r="B9" s="1"/>
    </row>
    <row r="10" spans="2:11" ht="43.2" x14ac:dyDescent="0.3">
      <c r="B10" s="1" t="s">
        <v>29</v>
      </c>
      <c r="C10" s="5" t="s">
        <v>13</v>
      </c>
      <c r="D10" s="5" t="s">
        <v>14</v>
      </c>
      <c r="E10" s="5" t="s">
        <v>15</v>
      </c>
      <c r="F10" s="5" t="s">
        <v>16</v>
      </c>
    </row>
    <row r="11" spans="2:11" ht="15" x14ac:dyDescent="0.35">
      <c r="B11" s="1" t="s">
        <v>3</v>
      </c>
      <c r="C11" s="6">
        <v>6</v>
      </c>
      <c r="D11" s="3">
        <v>6</v>
      </c>
      <c r="E11" s="6">
        <v>6</v>
      </c>
      <c r="F11" s="3">
        <v>6</v>
      </c>
    </row>
    <row r="12" spans="2:11" ht="15" x14ac:dyDescent="0.35">
      <c r="B12" s="1" t="s">
        <v>17</v>
      </c>
      <c r="C12" s="10">
        <f>AVERAGE(C11,D11,E11,F11)</f>
        <v>6</v>
      </c>
      <c r="E12" s="4"/>
    </row>
    <row r="13" spans="2:11" ht="15" x14ac:dyDescent="0.35">
      <c r="B13" s="1"/>
      <c r="E13" s="4"/>
    </row>
    <row r="14" spans="2:11" ht="15" x14ac:dyDescent="0.35">
      <c r="B14" s="1"/>
      <c r="C14" s="4"/>
      <c r="E14" s="4"/>
    </row>
    <row r="15" spans="2:11" ht="15" x14ac:dyDescent="0.35">
      <c r="B15" s="1" t="s">
        <v>30</v>
      </c>
      <c r="C15" s="4" t="s">
        <v>18</v>
      </c>
      <c r="D15" s="2" t="s">
        <v>19</v>
      </c>
      <c r="E15" s="4" t="s">
        <v>20</v>
      </c>
      <c r="F15" s="2" t="s">
        <v>21</v>
      </c>
    </row>
    <row r="16" spans="2:11" ht="15" x14ac:dyDescent="0.35">
      <c r="B16" s="1" t="s">
        <v>3</v>
      </c>
      <c r="C16" s="6">
        <v>6</v>
      </c>
      <c r="D16" s="3">
        <v>6</v>
      </c>
      <c r="E16" s="6">
        <v>6</v>
      </c>
      <c r="F16" s="3">
        <v>6</v>
      </c>
    </row>
    <row r="17" spans="2:10" ht="15" x14ac:dyDescent="0.35">
      <c r="B17" s="1"/>
      <c r="C17" s="4"/>
      <c r="E17" s="4"/>
    </row>
    <row r="18" spans="2:10" x14ac:dyDescent="0.3">
      <c r="B18" s="7" t="s">
        <v>26</v>
      </c>
      <c r="C18" s="2" t="s">
        <v>4</v>
      </c>
      <c r="D18" s="2" t="s">
        <v>5</v>
      </c>
      <c r="E18" s="2" t="s">
        <v>6</v>
      </c>
      <c r="F18" s="2" t="s">
        <v>12</v>
      </c>
      <c r="G18" s="2" t="s">
        <v>24</v>
      </c>
      <c r="H18" s="8" t="s">
        <v>28</v>
      </c>
      <c r="I18" s="8" t="s">
        <v>22</v>
      </c>
    </row>
    <row r="19" spans="2:10" ht="15" x14ac:dyDescent="0.35">
      <c r="B19" s="7" t="s">
        <v>27</v>
      </c>
      <c r="C19" s="9">
        <f>ROUND(AVERAGE(C4,C8),0)</f>
        <v>6</v>
      </c>
      <c r="D19" s="9">
        <f>ROUND(AVERAGE(D4,D8),0)</f>
        <v>6</v>
      </c>
      <c r="E19" s="9">
        <f>ROUND(AVERAGE(E4,E8),0)</f>
        <v>6</v>
      </c>
      <c r="F19" s="9">
        <f>ROUND(AVERAGE(F4,F8),0)</f>
        <v>6</v>
      </c>
      <c r="G19" s="9">
        <f>ROUND(G8,0)</f>
        <v>6</v>
      </c>
      <c r="H19" s="10">
        <f>ROUND(AVERAGE(G4,C12),0)</f>
        <v>6</v>
      </c>
      <c r="I19" s="10">
        <f>ROUND(AVERAGE((ROUND(C16,0)),(ROUND(D16,0)),(ROUND(E16,0)),(ROUND(F16,0))),0)</f>
        <v>6</v>
      </c>
    </row>
    <row r="22" spans="2:10" x14ac:dyDescent="0.3">
      <c r="B22" s="1" t="s">
        <v>0</v>
      </c>
    </row>
    <row r="23" spans="2:10" x14ac:dyDescent="0.3">
      <c r="B23" s="2" t="s">
        <v>25</v>
      </c>
      <c r="C23" s="9" t="str">
        <f>IF(C5&gt;=5.5,"voldaan","niet voldaan")</f>
        <v>voldaan</v>
      </c>
    </row>
    <row r="24" spans="2:10" x14ac:dyDescent="0.3">
      <c r="B24" s="2" t="s">
        <v>1</v>
      </c>
      <c r="C24" s="9" t="str">
        <f>IF(C19&gt;=5,"voldaan","niet voldaan")</f>
        <v>voldaan</v>
      </c>
      <c r="I24" s="2" t="s">
        <v>40</v>
      </c>
      <c r="J24" s="9" t="str">
        <f>IF(COUNTIF(C23:C27,"voldaan")=5, "GESLAAGD","gezakt")</f>
        <v>GESLAAGD</v>
      </c>
    </row>
    <row r="25" spans="2:10" x14ac:dyDescent="0.3">
      <c r="B25" s="2" t="s">
        <v>23</v>
      </c>
      <c r="C25" s="9" t="str">
        <f>IF(COUNTIF(C19:I19,"&gt;=6")&gt;=7,"voldaan",IF((COUNTIF(C19:I19,"&gt;=6")&gt;=6)*AND(COUNTIF(C19:I19,"=5")=1),"voldaan",IF((COUNTIF(C19:I19,"&gt;=6")&gt;=5)*AND(COUNTIF(C19:I19,"=5")=2)*AND(COUNTIF(C19:I19,"&gt;=7")&gt;=1),"voldaan",IF((COUNTIF(C19:I19,"&gt;=6")&gt;=6)*AND(COUNTIF(C19:I19,"=4")=1)*AND(COUNTIF(C19:I19,"&gt;=7")&gt;=1),"voldaan","niet voldaan"))))</f>
        <v>voldaan</v>
      </c>
    </row>
    <row r="26" spans="2:10" x14ac:dyDescent="0.3">
      <c r="B26" s="2" t="s">
        <v>45</v>
      </c>
      <c r="C26" s="9" t="str">
        <f>IF(C16&lt;3.5,"niet voldaan",IF(D16&lt;3.5,"niet voldaan",IF(E16&lt;3.5,"niet voldaan",IF(F16&lt;3.5,"niet voldaan","voldaan"))))</f>
        <v>voldaan</v>
      </c>
    </row>
    <row r="27" spans="2:10" x14ac:dyDescent="0.3">
      <c r="B27" s="2" t="s">
        <v>35</v>
      </c>
      <c r="C27" s="9" t="str">
        <f>IF(AND(OR(J4 = "voldoende", J4 = "goed"), OR(K4 = "voldoende", K4 = "goed"), J8 = "voldaan"), "voldaan", "niet voldaan")</f>
        <v>voldaan</v>
      </c>
    </row>
  </sheetData>
  <sheetProtection algorithmName="SHA-512" hashValue="A388fw8buvQSMLbN3iFfkcJrRxFnDxM5rvWoZNrge5emrLreSHql5focGh+RDkj63MvR7evqzsCgUV1mPywh5g==" saltValue="N9EwpFyHJmjUSnsyz9k14w==" spinCount="100000" sheet="1" objects="1" scenarios="1" selectLockedCells="1"/>
  <mergeCells count="1">
    <mergeCell ref="I4:I5"/>
  </mergeCells>
  <conditionalFormatting sqref="J24">
    <cfRule type="cellIs" dxfId="1" priority="1" operator="equal">
      <formula>$E$1</formula>
    </cfRule>
    <cfRule type="cellIs" dxfId="0" priority="2" operator="equal">
      <formula>$C$1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Christan, L.J.</dc:creator>
  <cp:lastModifiedBy>Christan, L.J.</cp:lastModifiedBy>
  <dcterms:created xsi:type="dcterms:W3CDTF">2018-03-17T16:31:46Z</dcterms:created>
  <dcterms:modified xsi:type="dcterms:W3CDTF">2019-01-12T17:44:07Z</dcterms:modified>
</cp:coreProperties>
</file>